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% foutief deel " sheetId="1" r:id="rId1"/>
    <sheet name="Bestaand goed (afdeling 3)" sheetId="3" r:id="rId2"/>
    <sheet name="Verzekerd bedrag in BA (Afd 2)" sheetId="2" r:id="rId3"/>
  </sheets>
  <definedNames>
    <definedName name="_xlnm.Print_Area" localSheetId="0">'% foutief deel '!$A$1:$C$18</definedName>
    <definedName name="_xlnm.Print_Area" localSheetId="1">'Bestaand goed (afdeling 3)'!$A$1:$C$22</definedName>
  </definedNames>
  <calcPr calcId="145621"/>
</workbook>
</file>

<file path=xl/calcChain.xml><?xml version="1.0" encoding="utf-8"?>
<calcChain xmlns="http://schemas.openxmlformats.org/spreadsheetml/2006/main">
  <c r="B14" i="2" l="1"/>
  <c r="C14" i="2" s="1"/>
  <c r="B13" i="2"/>
  <c r="C13" i="2" s="1"/>
  <c r="B12" i="2"/>
  <c r="C12" i="2" s="1"/>
  <c r="B11" i="2"/>
  <c r="C11" i="2" s="1"/>
  <c r="B10" i="2"/>
  <c r="C10" i="2" s="1"/>
  <c r="B9" i="2"/>
  <c r="C9" i="2" s="1"/>
  <c r="B7" i="2"/>
  <c r="C7" i="2" s="1"/>
  <c r="B6" i="2"/>
  <c r="C6" i="2" s="1"/>
  <c r="B5" i="2"/>
  <c r="C5" i="2" s="1"/>
  <c r="B10" i="3"/>
  <c r="B11" i="3"/>
  <c r="B12" i="3"/>
  <c r="B9" i="3"/>
  <c r="B6" i="3"/>
  <c r="C6" i="3" s="1"/>
  <c r="B7" i="3"/>
  <c r="C7" i="3" s="1"/>
  <c r="B5" i="3"/>
  <c r="B14" i="3"/>
  <c r="C14" i="3" s="1"/>
  <c r="C16" i="3"/>
  <c r="B13" i="3"/>
  <c r="C13" i="3" s="1"/>
  <c r="C5" i="3"/>
  <c r="C6" i="1"/>
  <c r="C5" i="1"/>
  <c r="C12" i="1"/>
  <c r="C11" i="1"/>
  <c r="C15" i="2" l="1"/>
  <c r="E16" i="2" s="1"/>
  <c r="C17" i="2" s="1"/>
  <c r="C15" i="1" l="1"/>
  <c r="C14" i="1"/>
  <c r="C12" i="3"/>
  <c r="C11" i="3"/>
  <c r="C10" i="3"/>
  <c r="C9" i="3"/>
  <c r="C10" i="1"/>
  <c r="C15" i="3" l="1"/>
  <c r="E17" i="3" s="1"/>
  <c r="C18" i="3" s="1"/>
  <c r="C20" i="3" s="1"/>
  <c r="E21" i="3" s="1"/>
  <c r="C21" i="3" s="1"/>
  <c r="C9" i="1"/>
  <c r="C7" i="1" l="1"/>
  <c r="E15" i="1" s="1"/>
  <c r="H15" i="1" l="1"/>
  <c r="G15" i="1"/>
  <c r="E16" i="1"/>
  <c r="I15" i="1" l="1"/>
  <c r="J15" i="1" s="1"/>
  <c r="C16" i="1" s="1"/>
  <c r="E17" i="1" s="1"/>
  <c r="C17" i="1" s="1"/>
</calcChain>
</file>

<file path=xl/sharedStrings.xml><?xml version="1.0" encoding="utf-8"?>
<sst xmlns="http://schemas.openxmlformats.org/spreadsheetml/2006/main" count="64" uniqueCount="32">
  <si>
    <t>Nieuwbouw</t>
  </si>
  <si>
    <t>Verbouwingswerken</t>
  </si>
  <si>
    <t>Duurtijd van de werken</t>
  </si>
  <si>
    <t xml:space="preserve">Speciale technieken </t>
  </si>
  <si>
    <t>minder dan zes maanden</t>
  </si>
  <si>
    <t>tussen 6 maanden en 1 jaar</t>
  </si>
  <si>
    <t>tussen 1 jaar en 2 jaar</t>
  </si>
  <si>
    <t>meer dan 2 jaar</t>
  </si>
  <si>
    <t>Adres / Referte werf</t>
  </si>
  <si>
    <t>Type werf / waarde van de werf (inclusief erelonen exclusief BTW)</t>
  </si>
  <si>
    <t>individuele notatie per werf</t>
  </si>
  <si>
    <t>Score</t>
  </si>
  <si>
    <t>Opvolging controlebureau (type SECO) tijdens de werken</t>
  </si>
  <si>
    <t>Geklasseerd / beschermd gebouw (0 / 1)</t>
  </si>
  <si>
    <t>ABR - Afdeling 1</t>
  </si>
  <si>
    <t>Inschatting Ex ante</t>
  </si>
  <si>
    <t>Minimaal percentage van de aanneemsom voor foutief deel</t>
  </si>
  <si>
    <t>Overwegingsniveau afsluiten verzekering  X jarige Aansprakelijkheid</t>
  </si>
  <si>
    <r>
      <t>Graad van toepassing</t>
    </r>
    <r>
      <rPr>
        <b/>
        <sz val="11"/>
        <color theme="1"/>
        <rFont val="Calibri"/>
        <family val="2"/>
        <scheme val="minor"/>
      </rPr>
      <t xml:space="preserve"> (1 tot 10) van niet courante technieke</t>
    </r>
    <r>
      <rPr>
        <sz val="11"/>
        <color theme="1"/>
        <rFont val="Calibri"/>
        <family val="2"/>
        <scheme val="minor"/>
      </rPr>
      <t>n (bronbemaling, onderschoeing, wegnemen stabiliteitselementen, grote overspanningen, verdiepingen onder de grond), nieuwe technieken, moeilijke werkomstandigheden, enz.</t>
    </r>
  </si>
  <si>
    <t>Quick scan analyse project % foutief deel en opportuniteit afsluiten polis X jarige aansprakelijkheid</t>
  </si>
  <si>
    <t>Quick scan analyse project - minimum bedrag bestaand goed</t>
  </si>
  <si>
    <t>Waarde van de goederen van de bouwheer die zouden kunnen worden beschadigd door de werken</t>
  </si>
  <si>
    <t>Risicoaard van de werf</t>
  </si>
  <si>
    <t>Afstand tot de goederen van de bouwheer die zouden kunnen worden beschadigd in meters</t>
  </si>
  <si>
    <t>Gesuggereerd bedag in bestaand goed</t>
  </si>
  <si>
    <t>Tussentotaal</t>
  </si>
  <si>
    <t>Waarde van de werken</t>
  </si>
  <si>
    <t>Verhouding</t>
  </si>
  <si>
    <t>Marktconform te suggeren bedrag</t>
  </si>
  <si>
    <t>Maximum schade (lichamelijk letsel, stoffelijke schade en immateriële gevolgschade) aan derden door de werken</t>
  </si>
  <si>
    <t>Quick scan analyse project - minimum limiet burgerlijke aansprakelijkheid</t>
  </si>
  <si>
    <t>Minimaal gesuggereerd bedag in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</si>
</sst>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3" fontId="0" fillId="0" borderId="18" xfId="0" applyNumberFormat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10" xfId="0" applyNumberFormat="1" applyBorder="1" applyAlignment="1">
      <alignment horizontal="center" vertical="center"/>
    </xf>
    <xf numFmtId="4" fontId="0" fillId="3" borderId="14" xfId="0" applyNumberForma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4" fontId="0" fillId="3" borderId="16" xfId="0" applyNumberFormat="1" applyFill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4" fontId="0" fillId="0" borderId="16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3" fontId="0" fillId="0" borderId="21" xfId="0" applyNumberFormat="1" applyBorder="1" applyAlignment="1">
      <alignment vertical="center"/>
    </xf>
    <xf numFmtId="0" fontId="0" fillId="2" borderId="2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A4" workbookViewId="0">
      <selection activeCell="B15" sqref="B15"/>
    </sheetView>
  </sheetViews>
  <sheetFormatPr defaultRowHeight="15" x14ac:dyDescent="0.25"/>
  <cols>
    <col min="1" max="1" width="100.7109375" style="1" customWidth="1"/>
    <col min="2" max="2" width="24.42578125" style="2" customWidth="1"/>
    <col min="3" max="3" width="17.42578125" style="21" customWidth="1"/>
    <col min="4" max="11" width="0" style="1" hidden="1" customWidth="1"/>
    <col min="12" max="16384" width="9.140625" style="1"/>
  </cols>
  <sheetData>
    <row r="1" spans="1:10" ht="30" customHeight="1" x14ac:dyDescent="0.25">
      <c r="A1" s="22" t="s">
        <v>19</v>
      </c>
      <c r="B1" s="23"/>
      <c r="C1" s="24"/>
    </row>
    <row r="2" spans="1:10" ht="30" customHeight="1" x14ac:dyDescent="0.25">
      <c r="A2" s="10" t="s">
        <v>8</v>
      </c>
      <c r="B2" s="3" t="s">
        <v>15</v>
      </c>
      <c r="C2" s="15" t="s">
        <v>11</v>
      </c>
    </row>
    <row r="3" spans="1:10" ht="30" customHeight="1" x14ac:dyDescent="0.25">
      <c r="A3" s="10" t="s">
        <v>14</v>
      </c>
      <c r="B3" s="4"/>
      <c r="C3" s="26"/>
    </row>
    <row r="4" spans="1:10" ht="30" customHeight="1" x14ac:dyDescent="0.25">
      <c r="A4" s="10" t="s">
        <v>9</v>
      </c>
      <c r="B4" s="5"/>
      <c r="C4" s="16"/>
    </row>
    <row r="5" spans="1:10" ht="30" customHeight="1" x14ac:dyDescent="0.25">
      <c r="A5" s="11" t="s">
        <v>0</v>
      </c>
      <c r="B5" s="6">
        <v>1</v>
      </c>
      <c r="C5" s="17">
        <f>IF(B5&gt;=1,5,0)</f>
        <v>5</v>
      </c>
    </row>
    <row r="6" spans="1:10" ht="30" customHeight="1" x14ac:dyDescent="0.25">
      <c r="A6" s="11" t="s">
        <v>1</v>
      </c>
      <c r="B6" s="6">
        <v>1</v>
      </c>
      <c r="C6" s="17">
        <f>IF(B6&gt;=1,10,0)</f>
        <v>10</v>
      </c>
    </row>
    <row r="7" spans="1:10" ht="30" customHeight="1" x14ac:dyDescent="0.25">
      <c r="A7" s="12" t="s">
        <v>13</v>
      </c>
      <c r="B7" s="8">
        <v>1</v>
      </c>
      <c r="C7" s="18">
        <f>IF(B7&gt;0,C5+C6,0)</f>
        <v>15</v>
      </c>
    </row>
    <row r="8" spans="1:10" ht="30" customHeight="1" x14ac:dyDescent="0.25">
      <c r="A8" s="10" t="s">
        <v>2</v>
      </c>
      <c r="B8" s="7"/>
      <c r="C8" s="16"/>
    </row>
    <row r="9" spans="1:10" ht="30" customHeight="1" x14ac:dyDescent="0.25">
      <c r="A9" s="11" t="s">
        <v>4</v>
      </c>
      <c r="B9" s="6">
        <v>0</v>
      </c>
      <c r="C9" s="17">
        <f>IF(B9=1,1,0)</f>
        <v>0</v>
      </c>
    </row>
    <row r="10" spans="1:10" ht="30" customHeight="1" x14ac:dyDescent="0.25">
      <c r="A10" s="11" t="s">
        <v>5</v>
      </c>
      <c r="B10" s="6">
        <v>0</v>
      </c>
      <c r="C10" s="17">
        <f>IF(B10=1,5,0)</f>
        <v>0</v>
      </c>
    </row>
    <row r="11" spans="1:10" ht="30" customHeight="1" x14ac:dyDescent="0.25">
      <c r="A11" s="11" t="s">
        <v>6</v>
      </c>
      <c r="B11" s="6">
        <v>0</v>
      </c>
      <c r="C11" s="17">
        <f>IF(B11=1,5,0)</f>
        <v>0</v>
      </c>
    </row>
    <row r="12" spans="1:10" ht="30" customHeight="1" x14ac:dyDescent="0.25">
      <c r="A12" s="12" t="s">
        <v>7</v>
      </c>
      <c r="B12" s="8">
        <v>1</v>
      </c>
      <c r="C12" s="17">
        <f>IF(B12=1,10,0)</f>
        <v>10</v>
      </c>
    </row>
    <row r="13" spans="1:10" ht="30" customHeight="1" x14ac:dyDescent="0.25">
      <c r="A13" s="10" t="s">
        <v>3</v>
      </c>
      <c r="B13" s="7"/>
      <c r="C13" s="16"/>
    </row>
    <row r="14" spans="1:10" ht="60" customHeight="1" x14ac:dyDescent="0.25">
      <c r="A14" s="31" t="s">
        <v>18</v>
      </c>
      <c r="B14" s="6">
        <v>2</v>
      </c>
      <c r="C14" s="17">
        <f>5*B14</f>
        <v>10</v>
      </c>
      <c r="D14" s="25"/>
      <c r="E14" s="21"/>
    </row>
    <row r="15" spans="1:10" ht="30" customHeight="1" x14ac:dyDescent="0.25">
      <c r="A15" s="11" t="s">
        <v>12</v>
      </c>
      <c r="B15" s="6">
        <v>1</v>
      </c>
      <c r="C15" s="17">
        <f>+IF(B15=1,-25,0)</f>
        <v>-25</v>
      </c>
      <c r="D15" s="25"/>
      <c r="E15" s="21">
        <f>SUM(C5:C15)</f>
        <v>25</v>
      </c>
      <c r="G15" s="1">
        <f>IF(E15&gt;=75,100,0)</f>
        <v>0</v>
      </c>
      <c r="H15" s="21">
        <f>+E15</f>
        <v>25</v>
      </c>
      <c r="I15" s="1">
        <f>MAX(G15:H15)</f>
        <v>25</v>
      </c>
      <c r="J15" s="1">
        <f>IF(I15&lt;=20,20,I15)</f>
        <v>25</v>
      </c>
    </row>
    <row r="16" spans="1:10" ht="30" customHeight="1" x14ac:dyDescent="0.25">
      <c r="A16" s="12" t="s">
        <v>16</v>
      </c>
      <c r="B16" s="32"/>
      <c r="C16" s="27">
        <f>+J15</f>
        <v>25</v>
      </c>
      <c r="E16" s="1">
        <f>IF(E15&gt;100,100,E15)</f>
        <v>25</v>
      </c>
    </row>
    <row r="17" spans="1:5" ht="30" customHeight="1" x14ac:dyDescent="0.25">
      <c r="A17" s="30" t="s">
        <v>17</v>
      </c>
      <c r="B17" s="33"/>
      <c r="C17" s="29">
        <f>IF(E17&lt;=0,0,C16-(C15/2)/3)</f>
        <v>0</v>
      </c>
      <c r="E17" s="21">
        <f>+C16-25</f>
        <v>0</v>
      </c>
    </row>
    <row r="18" spans="1:5" ht="15.75" thickBot="1" x14ac:dyDescent="0.3">
      <c r="A18" s="28" t="s">
        <v>10</v>
      </c>
      <c r="B18" s="14"/>
      <c r="C18" s="20"/>
    </row>
  </sheetData>
  <mergeCells count="1">
    <mergeCell ref="A1:C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opLeftCell="A14" workbookViewId="0">
      <selection activeCell="C22" sqref="A1:C22"/>
    </sheetView>
  </sheetViews>
  <sheetFormatPr defaultRowHeight="15" x14ac:dyDescent="0.25"/>
  <cols>
    <col min="1" max="1" width="100.7109375" style="1" customWidth="1"/>
    <col min="2" max="2" width="24.42578125" style="2" customWidth="1"/>
    <col min="3" max="3" width="17.42578125" style="21" customWidth="1"/>
    <col min="4" max="9" width="0" style="1" hidden="1" customWidth="1"/>
    <col min="10" max="16384" width="9.140625" style="1"/>
  </cols>
  <sheetData>
    <row r="1" spans="1:3" ht="30" customHeight="1" x14ac:dyDescent="0.25">
      <c r="A1" s="22" t="s">
        <v>20</v>
      </c>
      <c r="B1" s="23"/>
      <c r="C1" s="24"/>
    </row>
    <row r="2" spans="1:3" ht="30" customHeight="1" x14ac:dyDescent="0.25">
      <c r="A2" s="10" t="s">
        <v>8</v>
      </c>
      <c r="B2" s="3" t="s">
        <v>15</v>
      </c>
      <c r="C2" s="15" t="s">
        <v>11</v>
      </c>
    </row>
    <row r="3" spans="1:3" ht="30" customHeight="1" x14ac:dyDescent="0.25">
      <c r="A3" s="10" t="s">
        <v>14</v>
      </c>
      <c r="B3" s="4"/>
      <c r="C3" s="26"/>
    </row>
    <row r="4" spans="1:3" ht="30" customHeight="1" x14ac:dyDescent="0.25">
      <c r="A4" s="10" t="s">
        <v>9</v>
      </c>
      <c r="B4" s="5"/>
      <c r="C4" s="16"/>
    </row>
    <row r="5" spans="1:3" ht="30" customHeight="1" x14ac:dyDescent="0.25">
      <c r="A5" s="11" t="s">
        <v>0</v>
      </c>
      <c r="B5" s="35">
        <f>+'% foutief deel '!B5</f>
        <v>1</v>
      </c>
      <c r="C5" s="17">
        <f>IF(B5&gt;=1,5,0)</f>
        <v>5</v>
      </c>
    </row>
    <row r="6" spans="1:3" ht="30" customHeight="1" x14ac:dyDescent="0.25">
      <c r="A6" s="11" t="s">
        <v>1</v>
      </c>
      <c r="B6" s="35">
        <f>+'% foutief deel '!B6</f>
        <v>1</v>
      </c>
      <c r="C6" s="17">
        <f t="shared" ref="C6:C7" si="0">IF(B6&gt;=1,5,0)</f>
        <v>5</v>
      </c>
    </row>
    <row r="7" spans="1:3" ht="30" customHeight="1" x14ac:dyDescent="0.25">
      <c r="A7" s="12" t="s">
        <v>13</v>
      </c>
      <c r="B7" s="35">
        <f>+'% foutief deel '!B7</f>
        <v>1</v>
      </c>
      <c r="C7" s="17">
        <f t="shared" si="0"/>
        <v>5</v>
      </c>
    </row>
    <row r="8" spans="1:3" ht="30" customHeight="1" x14ac:dyDescent="0.25">
      <c r="A8" s="10" t="s">
        <v>2</v>
      </c>
      <c r="B8" s="36"/>
      <c r="C8" s="16"/>
    </row>
    <row r="9" spans="1:3" ht="30" customHeight="1" x14ac:dyDescent="0.25">
      <c r="A9" s="11" t="s">
        <v>4</v>
      </c>
      <c r="B9" s="35">
        <f>+'% foutief deel '!B9</f>
        <v>0</v>
      </c>
      <c r="C9" s="17">
        <f>IF(B9=1,1,0)</f>
        <v>0</v>
      </c>
    </row>
    <row r="10" spans="1:3" ht="30" customHeight="1" x14ac:dyDescent="0.25">
      <c r="A10" s="11" t="s">
        <v>5</v>
      </c>
      <c r="B10" s="35">
        <f>+'% foutief deel '!B10</f>
        <v>0</v>
      </c>
      <c r="C10" s="17">
        <f>IF(B10=1,5,0)</f>
        <v>0</v>
      </c>
    </row>
    <row r="11" spans="1:3" ht="30" customHeight="1" x14ac:dyDescent="0.25">
      <c r="A11" s="11" t="s">
        <v>6</v>
      </c>
      <c r="B11" s="35">
        <f>+'% foutief deel '!B11</f>
        <v>0</v>
      </c>
      <c r="C11" s="17">
        <f>IF(B11=1,10,0)</f>
        <v>0</v>
      </c>
    </row>
    <row r="12" spans="1:3" ht="30" customHeight="1" x14ac:dyDescent="0.25">
      <c r="A12" s="12" t="s">
        <v>7</v>
      </c>
      <c r="B12" s="32">
        <f>+'% foutief deel '!B12</f>
        <v>1</v>
      </c>
      <c r="C12" s="18">
        <f>IF(B12=1,15,0)</f>
        <v>15</v>
      </c>
    </row>
    <row r="13" spans="1:3" ht="30" customHeight="1" x14ac:dyDescent="0.25">
      <c r="A13" s="13" t="s">
        <v>22</v>
      </c>
      <c r="B13" s="37">
        <f>+'% foutief deel '!B14</f>
        <v>2</v>
      </c>
      <c r="C13" s="16">
        <f>5*B13</f>
        <v>10</v>
      </c>
    </row>
    <row r="14" spans="1:3" ht="30" customHeight="1" x14ac:dyDescent="0.25">
      <c r="A14" s="34" t="s">
        <v>12</v>
      </c>
      <c r="B14" s="35">
        <f>+'% foutief deel '!B15</f>
        <v>1</v>
      </c>
      <c r="C14" s="17">
        <f>+IF(B14=1,-25,0)</f>
        <v>-25</v>
      </c>
    </row>
    <row r="15" spans="1:3" ht="30" customHeight="1" x14ac:dyDescent="0.25">
      <c r="A15" s="34" t="s">
        <v>25</v>
      </c>
      <c r="B15" s="35"/>
      <c r="C15" s="17">
        <f>SUM(C5:C14)</f>
        <v>15</v>
      </c>
    </row>
    <row r="16" spans="1:3" ht="30" customHeight="1" x14ac:dyDescent="0.25">
      <c r="A16" s="39" t="s">
        <v>23</v>
      </c>
      <c r="B16" s="8">
        <v>50</v>
      </c>
      <c r="C16" s="18">
        <f>+B16/20</f>
        <v>2.5</v>
      </c>
    </row>
    <row r="17" spans="1:5" ht="30" customHeight="1" x14ac:dyDescent="0.25">
      <c r="A17" s="13" t="s">
        <v>21</v>
      </c>
      <c r="B17" s="9">
        <v>15000000</v>
      </c>
      <c r="C17" s="19"/>
      <c r="D17" s="25"/>
      <c r="E17" s="21">
        <f>+C15/2</f>
        <v>7.5</v>
      </c>
    </row>
    <row r="18" spans="1:5" ht="30" customHeight="1" x14ac:dyDescent="0.25">
      <c r="A18" s="11" t="s">
        <v>24</v>
      </c>
      <c r="B18" s="35"/>
      <c r="C18" s="29">
        <f>+E17*B17/100</f>
        <v>1125000</v>
      </c>
    </row>
    <row r="19" spans="1:5" ht="30" customHeight="1" x14ac:dyDescent="0.25">
      <c r="A19" s="11" t="s">
        <v>26</v>
      </c>
      <c r="B19" s="6">
        <v>2500000</v>
      </c>
      <c r="C19" s="38"/>
    </row>
    <row r="20" spans="1:5" ht="30" customHeight="1" x14ac:dyDescent="0.25">
      <c r="A20" s="11" t="s">
        <v>27</v>
      </c>
      <c r="B20" s="35"/>
      <c r="C20" s="38">
        <f>+C18/B19</f>
        <v>0.45</v>
      </c>
    </row>
    <row r="21" spans="1:5" ht="30" customHeight="1" x14ac:dyDescent="0.25">
      <c r="A21" s="11" t="s">
        <v>28</v>
      </c>
      <c r="B21" s="35"/>
      <c r="C21" s="29">
        <f>+E21</f>
        <v>1125000</v>
      </c>
      <c r="E21" s="1">
        <f>IF(C20&gt;0.5,B19*0.5,C18)</f>
        <v>1125000</v>
      </c>
    </row>
    <row r="22" spans="1:5" ht="15.75" thickBot="1" x14ac:dyDescent="0.3">
      <c r="A22" s="41" t="s">
        <v>10</v>
      </c>
      <c r="B22" s="40"/>
      <c r="C22" s="20"/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topLeftCell="A7" workbookViewId="0">
      <selection activeCell="A24" sqref="A24"/>
    </sheetView>
  </sheetViews>
  <sheetFormatPr defaultRowHeight="15" x14ac:dyDescent="0.25"/>
  <cols>
    <col min="1" max="1" width="100.7109375" style="1" customWidth="1"/>
    <col min="2" max="2" width="24.42578125" style="2" customWidth="1"/>
    <col min="3" max="3" width="17.42578125" style="21" customWidth="1"/>
    <col min="4" max="9" width="9.140625" style="1" hidden="1" customWidth="1"/>
    <col min="10" max="16384" width="9.140625" style="1"/>
  </cols>
  <sheetData>
    <row r="1" spans="1:5" ht="30" customHeight="1" x14ac:dyDescent="0.25">
      <c r="A1" s="22" t="s">
        <v>30</v>
      </c>
      <c r="B1" s="23"/>
      <c r="C1" s="24"/>
    </row>
    <row r="2" spans="1:5" ht="30" customHeight="1" x14ac:dyDescent="0.25">
      <c r="A2" s="10" t="s">
        <v>8</v>
      </c>
      <c r="B2" s="3" t="s">
        <v>15</v>
      </c>
      <c r="C2" s="15" t="s">
        <v>11</v>
      </c>
    </row>
    <row r="3" spans="1:5" ht="30" customHeight="1" x14ac:dyDescent="0.25">
      <c r="A3" s="10" t="s">
        <v>14</v>
      </c>
      <c r="B3" s="4"/>
      <c r="C3" s="26"/>
    </row>
    <row r="4" spans="1:5" ht="30" customHeight="1" x14ac:dyDescent="0.25">
      <c r="A4" s="10" t="s">
        <v>9</v>
      </c>
      <c r="B4" s="5"/>
      <c r="C4" s="16"/>
    </row>
    <row r="5" spans="1:5" ht="30" customHeight="1" x14ac:dyDescent="0.25">
      <c r="A5" s="11" t="s">
        <v>0</v>
      </c>
      <c r="B5" s="35">
        <f>+'% foutief deel '!B5</f>
        <v>1</v>
      </c>
      <c r="C5" s="17">
        <f>IF(B5&gt;=1,5,0)</f>
        <v>5</v>
      </c>
    </row>
    <row r="6" spans="1:5" ht="30" customHeight="1" x14ac:dyDescent="0.25">
      <c r="A6" s="11" t="s">
        <v>1</v>
      </c>
      <c r="B6" s="35">
        <f>+'% foutief deel '!B6</f>
        <v>1</v>
      </c>
      <c r="C6" s="17">
        <f t="shared" ref="C6:C7" si="0">IF(B6&gt;=1,5,0)</f>
        <v>5</v>
      </c>
    </row>
    <row r="7" spans="1:5" ht="30" customHeight="1" x14ac:dyDescent="0.25">
      <c r="A7" s="12" t="s">
        <v>13</v>
      </c>
      <c r="B7" s="35">
        <f>+'% foutief deel '!B7</f>
        <v>1</v>
      </c>
      <c r="C7" s="17">
        <f t="shared" si="0"/>
        <v>5</v>
      </c>
    </row>
    <row r="8" spans="1:5" ht="30" customHeight="1" x14ac:dyDescent="0.25">
      <c r="A8" s="10" t="s">
        <v>2</v>
      </c>
      <c r="B8" s="36"/>
      <c r="C8" s="16"/>
    </row>
    <row r="9" spans="1:5" ht="30" customHeight="1" x14ac:dyDescent="0.25">
      <c r="A9" s="11" t="s">
        <v>4</v>
      </c>
      <c r="B9" s="35">
        <f>+'% foutief deel '!B9</f>
        <v>0</v>
      </c>
      <c r="C9" s="17">
        <f>IF(B9=1,1,0)</f>
        <v>0</v>
      </c>
    </row>
    <row r="10" spans="1:5" ht="30" customHeight="1" x14ac:dyDescent="0.25">
      <c r="A10" s="11" t="s">
        <v>5</v>
      </c>
      <c r="B10" s="35">
        <f>+'% foutief deel '!B10</f>
        <v>0</v>
      </c>
      <c r="C10" s="17">
        <f>IF(B10=1,5,0)</f>
        <v>0</v>
      </c>
    </row>
    <row r="11" spans="1:5" ht="30" customHeight="1" x14ac:dyDescent="0.25">
      <c r="A11" s="11" t="s">
        <v>6</v>
      </c>
      <c r="B11" s="35">
        <f>+'% foutief deel '!B11</f>
        <v>0</v>
      </c>
      <c r="C11" s="17">
        <f>IF(B11=1,10,0)</f>
        <v>0</v>
      </c>
    </row>
    <row r="12" spans="1:5" ht="30" customHeight="1" x14ac:dyDescent="0.25">
      <c r="A12" s="12" t="s">
        <v>7</v>
      </c>
      <c r="B12" s="32">
        <f>+'% foutief deel '!B12</f>
        <v>1</v>
      </c>
      <c r="C12" s="18">
        <f>IF(B12=1,15,0)</f>
        <v>15</v>
      </c>
    </row>
    <row r="13" spans="1:5" ht="30" customHeight="1" x14ac:dyDescent="0.25">
      <c r="A13" s="13" t="s">
        <v>22</v>
      </c>
      <c r="B13" s="37">
        <f>+'% foutief deel '!B14</f>
        <v>2</v>
      </c>
      <c r="C13" s="16">
        <f>5*B13</f>
        <v>10</v>
      </c>
    </row>
    <row r="14" spans="1:5" ht="30" customHeight="1" x14ac:dyDescent="0.25">
      <c r="A14" s="34" t="s">
        <v>12</v>
      </c>
      <c r="B14" s="35">
        <f>+'% foutief deel '!B15</f>
        <v>1</v>
      </c>
      <c r="C14" s="17">
        <f>+IF(B14=1,-25,0)</f>
        <v>-25</v>
      </c>
    </row>
    <row r="15" spans="1:5" ht="30" customHeight="1" x14ac:dyDescent="0.25">
      <c r="A15" s="34" t="s">
        <v>25</v>
      </c>
      <c r="B15" s="35"/>
      <c r="C15" s="17">
        <f>SUM(C5:C14)</f>
        <v>15</v>
      </c>
    </row>
    <row r="16" spans="1:5" ht="30" customHeight="1" x14ac:dyDescent="0.25">
      <c r="A16" s="13" t="s">
        <v>29</v>
      </c>
      <c r="B16" s="9">
        <v>15000000</v>
      </c>
      <c r="C16" s="19"/>
      <c r="D16" s="25"/>
      <c r="E16" s="21">
        <f>+C15/2</f>
        <v>7.5</v>
      </c>
    </row>
    <row r="17" spans="1:3" ht="30" customHeight="1" x14ac:dyDescent="0.25">
      <c r="A17" s="11" t="s">
        <v>31</v>
      </c>
      <c r="B17" s="35"/>
      <c r="C17" s="29">
        <f>+E16*B16/100</f>
        <v>1125000</v>
      </c>
    </row>
    <row r="18" spans="1:3" ht="15.75" thickBot="1" x14ac:dyDescent="0.3">
      <c r="A18" s="41" t="s">
        <v>10</v>
      </c>
      <c r="B18" s="40"/>
      <c r="C18" s="20"/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% foutief deel </vt:lpstr>
      <vt:lpstr>Bestaand goed (afdeling 3)</vt:lpstr>
      <vt:lpstr>Verzekerd bedrag in BA (Afd 2)</vt:lpstr>
      <vt:lpstr>'% foutief deel '!Print_Area</vt:lpstr>
      <vt:lpstr>'Bestaand goed (afdeling 3)'!Print_Area</vt:lpstr>
    </vt:vector>
  </TitlesOfParts>
  <Company>Marsh &amp; McLennan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DECANCQ</dc:creator>
  <cp:lastModifiedBy>Rik DECANCQ</cp:lastModifiedBy>
  <cp:lastPrinted>2018-12-03T17:32:22Z</cp:lastPrinted>
  <dcterms:created xsi:type="dcterms:W3CDTF">2017-03-31T14:07:35Z</dcterms:created>
  <dcterms:modified xsi:type="dcterms:W3CDTF">2018-12-03T17:33:34Z</dcterms:modified>
</cp:coreProperties>
</file>